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D10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F46" i="15"/>
  <c r="D8" i="22"/>
  <c r="G15" i="15"/>
  <c r="H15" i="15"/>
  <c r="I15" i="15"/>
  <c r="I46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D7" i="22"/>
  <c r="K45" i="15"/>
  <c r="K46" i="15"/>
  <c r="E45" i="15"/>
  <c r="E46" i="15"/>
  <c r="H46" i="15"/>
  <c r="D9" i="22"/>
  <c r="L45" i="15"/>
  <c r="L46" i="15"/>
  <c r="J46" i="15"/>
  <c r="D3" i="22"/>
</calcChain>
</file>

<file path=xl/sharedStrings.xml><?xml version="1.0" encoding="utf-8"?>
<sst xmlns="http://schemas.openxmlformats.org/spreadsheetml/2006/main" count="277" uniqueCount="209">
  <si>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</si>
  <si>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</si>
  <si>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</si>
  <si>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</si>
  <si>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</si>
  <si>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</si>
  <si>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</si>
  <si>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</si>
  <si>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</si>
  <si>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</si>
  <si>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</si>
  <si>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</si>
  <si>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</si>
  <si>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</si>
  <si>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</si>
  <si>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</si>
  <si>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</si>
  <si>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</si>
  <si>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</si>
  <si>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</si>
  <si>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</si>
  <si>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</si>
  <si>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</si>
  <si>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</si>
  <si>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</si>
  <si>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</si>
  <si>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</si>
  <si>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</si>
  <si>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</si>
  <si>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</si>
  <si>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</si>
  <si>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</si>
  <si>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</si>
  <si>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</si>
  <si>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</si>
  <si>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</si>
  <si>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</si>
  <si>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</si>
  <si>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</si>
  <si>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</si>
  <si>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</si>
  <si>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</si>
  <si>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</si>
  <si>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</si>
  <si>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</si>
  <si>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</si>
  <si>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</si>
  <si>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</si>
  <si>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</si>
  <si>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</si>
  <si>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</si>
  <si>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</si>
  <si>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</si>
  <si>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</si>
  <si>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</si>
  <si>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</si>
  <si>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</si>
  <si>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</si>
  <si>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</si>
  <si>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</si>
  <si>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</si>
  <si>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</si>
  <si>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</si>
  <si>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</si>
  <si>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</si>
  <si>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</si>
  <si>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</si>
  <si>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</si>
  <si>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</si>
  <si>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</si>
  <si>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</si>
  <si>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</si>
  <si>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</si>
  <si>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</si>
  <si>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</si>
  <si>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</si>
  <si>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</si>
  <si>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</si>
  <si>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</si>
  <si>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</si>
  <si>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</si>
  <si>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</si>
  <si>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</si>
  <si>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</si>
  <si>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</si>
  <si>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</si>
  <si>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</si>
  <si>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</si>
  <si>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</si>
  <si>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</si>
  <si>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</si>
  <si>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</si>
  <si>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</si>
  <si>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</si>
  <si>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</si>
  <si>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</si>
  <si>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</si>
  <si>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</si>
  <si>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</si>
  <si>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</si>
  <si>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</si>
  <si>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</si>
  <si>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</si>
  <si>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</si>
  <si>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</si>
  <si>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</si>
  <si>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</si>
  <si>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</si>
  <si>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</si>
  <si>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</si>
  <si>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</si>
  <si>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</si>
  <si>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</si>
  <si>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</si>
  <si>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</si>
  <si>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</si>
  <si>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</si>
  <si>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</si>
  <si>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</si>
  <si>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</si>
  <si>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</si>
  <si>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</si>
  <si>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</si>
  <si>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</si>
  <si>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</si>
  <si>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</si>
  <si>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</si>
  <si>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</si>
  <si>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</si>
  <si>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</si>
  <si>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</si>
  <si>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</si>
  <si>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</si>
  <si>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</si>
  <si>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</si>
  <si>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</si>
  <si>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</si>
  <si>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</si>
  <si>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</si>
  <si>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</si>
  <si>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</si>
  <si>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</si>
  <si>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</si>
  <si>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</si>
  <si>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</si>
  <si>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</si>
  <si>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</si>
  <si>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</si>
  <si>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</si>
  <si>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</si>
  <si>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</si>
  <si>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</si>
  <si>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</si>
  <si>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</si>
  <si>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</si>
  <si>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</si>
  <si>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</si>
  <si>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</si>
  <si>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</si>
  <si>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</si>
  <si>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</si>
  <si>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</si>
  <si>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</si>
  <si>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</si>
  <si>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</si>
  <si>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</si>
  <si>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</si>
  <si>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</si>
  <si>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</si>
  <si>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</si>
  <si>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</si>
  <si>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</si>
  <si>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</si>
  <si>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</si>
  <si>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</si>
  <si>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</si>
  <si>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</si>
  <si>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</si>
  <si>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</si>
  <si>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</si>
  <si>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</si>
  <si>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</si>
  <si>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</si>
  <si>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</si>
  <si>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</si>
  <si>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</si>
  <si>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</si>
  <si>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</si>
  <si>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</si>
  <si>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</si>
  <si>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</si>
  <si>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</si>
  <si>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</si>
  <si>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</si>
  <si>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</si>
  <si>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</si>
  <si>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</si>
  <si>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</si>
  <si>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</si>
  <si>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</si>
  <si>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</si>
  <si>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</si>
  <si>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Корольовський районний суд м. Житомира</t>
  </si>
  <si>
    <t>10000.м. Житомир.м-н. Соборний 1</t>
  </si>
  <si>
    <t>Доручення судів України / іноземних судів</t>
  </si>
  <si>
    <t xml:space="preserve">Розглянуто справ судом присяжних </t>
  </si>
  <si>
    <t>Л.М. Хоцька</t>
  </si>
  <si>
    <t>Д.В. Мічуріна</t>
  </si>
  <si>
    <t>14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</si>
</sst>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1" orientation="portrait" r:id="rId1"/>
  <headerFooter alignWithMargins="0">
    <oddFooter>&amp;C&amp;L390EC399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760</v>
      </c>
      <c r="F6" s="90">
        <v>356</v>
      </c>
      <c r="G6" s="90">
        <v>9</v>
      </c>
      <c r="H6" s="90">
        <v>293</v>
      </c>
      <c r="I6" s="90" t="s">
        <v>172</v>
      </c>
      <c r="J6" s="90">
        <v>467</v>
      </c>
      <c r="K6" s="91">
        <v>220</v>
      </c>
      <c r="L6" s="101">
        <f t="shared" ref="L6:L11" si="0">E6-F6</f>
        <v>404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6112</v>
      </c>
      <c r="F7" s="90">
        <v>6054</v>
      </c>
      <c r="G7" s="90">
        <v>7</v>
      </c>
      <c r="H7" s="90">
        <v>6024</v>
      </c>
      <c r="I7" s="90">
        <v>5114</v>
      </c>
      <c r="J7" s="90">
        <v>88</v>
      </c>
      <c r="K7" s="91"/>
      <c r="L7" s="101">
        <f t="shared" si="0"/>
        <v>58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5</v>
      </c>
      <c r="F8" s="90">
        <v>5</v>
      </c>
      <c r="G8" s="90"/>
      <c r="H8" s="90">
        <v>5</v>
      </c>
      <c r="I8" s="90">
        <v>3</v>
      </c>
      <c r="J8" s="90"/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174</v>
      </c>
      <c r="F9" s="90">
        <v>153</v>
      </c>
      <c r="G9" s="90">
        <v>2</v>
      </c>
      <c r="H9" s="90">
        <v>139</v>
      </c>
      <c r="I9" s="90">
        <v>90</v>
      </c>
      <c r="J9" s="90">
        <v>35</v>
      </c>
      <c r="K9" s="91"/>
      <c r="L9" s="101">
        <f t="shared" si="0"/>
        <v>21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>
        <v>4</v>
      </c>
      <c r="F10" s="90">
        <v>2</v>
      </c>
      <c r="G10" s="90">
        <v>1</v>
      </c>
      <c r="H10" s="90">
        <v>3</v>
      </c>
      <c r="I10" s="90"/>
      <c r="J10" s="90">
        <v>1</v>
      </c>
      <c r="K10" s="91"/>
      <c r="L10" s="101">
        <f t="shared" si="0"/>
        <v>2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131</v>
      </c>
      <c r="F12" s="90">
        <v>128</v>
      </c>
      <c r="G12" s="90"/>
      <c r="H12" s="90">
        <v>99</v>
      </c>
      <c r="I12" s="90">
        <v>71</v>
      </c>
      <c r="J12" s="90">
        <v>32</v>
      </c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>
        <v>26</v>
      </c>
      <c r="F13" s="90"/>
      <c r="G13" s="90"/>
      <c r="H13" s="90">
        <v>6</v>
      </c>
      <c r="I13" s="90">
        <v>3</v>
      </c>
      <c r="J13" s="90">
        <v>20</v>
      </c>
      <c r="K13" s="91">
        <v>15</v>
      </c>
      <c r="L13" s="101">
        <f t="shared" ref="L13:L21" si="1">E13-F13</f>
        <v>26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>
        <v>68</v>
      </c>
      <c r="F14" s="90">
        <v>66</v>
      </c>
      <c r="G14" s="90"/>
      <c r="H14" s="90">
        <v>54</v>
      </c>
      <c r="I14" s="90">
        <v>30</v>
      </c>
      <c r="J14" s="90">
        <v>14</v>
      </c>
      <c r="K14" s="91"/>
      <c r="L14" s="101">
        <f t="shared" si="1"/>
        <v>2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7280</v>
      </c>
      <c r="F15" s="104">
        <f t="shared" si="2"/>
        <v>6764</v>
      </c>
      <c r="G15" s="104">
        <f t="shared" si="2"/>
        <v>19</v>
      </c>
      <c r="H15" s="104">
        <f t="shared" si="2"/>
        <v>6623</v>
      </c>
      <c r="I15" s="104">
        <f t="shared" si="2"/>
        <v>5311</v>
      </c>
      <c r="J15" s="104">
        <f t="shared" si="2"/>
        <v>657</v>
      </c>
      <c r="K15" s="104">
        <f t="shared" si="2"/>
        <v>235</v>
      </c>
      <c r="L15" s="101">
        <f t="shared" si="1"/>
        <v>516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201</v>
      </c>
      <c r="F16" s="92">
        <v>184</v>
      </c>
      <c r="G16" s="92">
        <v>1</v>
      </c>
      <c r="H16" s="92">
        <v>182</v>
      </c>
      <c r="I16" s="92">
        <v>138</v>
      </c>
      <c r="J16" s="92">
        <v>19</v>
      </c>
      <c r="K16" s="91">
        <v>4</v>
      </c>
      <c r="L16" s="101">
        <f t="shared" si="1"/>
        <v>17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223</v>
      </c>
      <c r="F17" s="92">
        <v>142</v>
      </c>
      <c r="G17" s="92">
        <v>3</v>
      </c>
      <c r="H17" s="92">
        <v>132</v>
      </c>
      <c r="I17" s="92">
        <v>85</v>
      </c>
      <c r="J17" s="92">
        <v>91</v>
      </c>
      <c r="K17" s="91">
        <v>32</v>
      </c>
      <c r="L17" s="101">
        <f t="shared" si="1"/>
        <v>81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>
        <v>25</v>
      </c>
      <c r="F19" s="91">
        <v>19</v>
      </c>
      <c r="G19" s="91"/>
      <c r="H19" s="91">
        <v>17</v>
      </c>
      <c r="I19" s="91">
        <v>12</v>
      </c>
      <c r="J19" s="91">
        <v>8</v>
      </c>
      <c r="K19" s="91">
        <v>3</v>
      </c>
      <c r="L19" s="101">
        <f t="shared" si="1"/>
        <v>6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>
        <v>2</v>
      </c>
      <c r="F20" s="91">
        <v>2</v>
      </c>
      <c r="G20" s="91"/>
      <c r="H20" s="91">
        <v>2</v>
      </c>
      <c r="I20" s="91"/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>
        <v>8</v>
      </c>
      <c r="F23" s="91">
        <v>8</v>
      </c>
      <c r="G23" s="91"/>
      <c r="H23" s="91">
        <v>7</v>
      </c>
      <c r="I23" s="91">
        <v>4</v>
      </c>
      <c r="J23" s="91">
        <v>1</v>
      </c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321</v>
      </c>
      <c r="F24" s="91">
        <v>227</v>
      </c>
      <c r="G24" s="91">
        <v>3</v>
      </c>
      <c r="H24" s="91">
        <v>202</v>
      </c>
      <c r="I24" s="91">
        <v>101</v>
      </c>
      <c r="J24" s="91">
        <v>119</v>
      </c>
      <c r="K24" s="91">
        <v>39</v>
      </c>
      <c r="L24" s="101">
        <f t="shared" si="3"/>
        <v>94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811</v>
      </c>
      <c r="F25" s="91">
        <v>733</v>
      </c>
      <c r="G25" s="91"/>
      <c r="H25" s="91">
        <v>707</v>
      </c>
      <c r="I25" s="91">
        <v>478</v>
      </c>
      <c r="J25" s="91">
        <v>104</v>
      </c>
      <c r="K25" s="91">
        <v>9</v>
      </c>
      <c r="L25" s="101">
        <f t="shared" si="3"/>
        <v>78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>
        <v>19</v>
      </c>
      <c r="F26" s="91">
        <v>17</v>
      </c>
      <c r="G26" s="91"/>
      <c r="H26" s="91">
        <v>18</v>
      </c>
      <c r="I26" s="91">
        <v>4</v>
      </c>
      <c r="J26" s="91">
        <v>1</v>
      </c>
      <c r="K26" s="91"/>
      <c r="L26" s="101">
        <f t="shared" si="3"/>
        <v>2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1956</v>
      </c>
      <c r="F27" s="91">
        <v>1797</v>
      </c>
      <c r="G27" s="91"/>
      <c r="H27" s="91">
        <v>1752</v>
      </c>
      <c r="I27" s="91">
        <v>1402</v>
      </c>
      <c r="J27" s="91">
        <v>204</v>
      </c>
      <c r="K27" s="91"/>
      <c r="L27" s="101">
        <f t="shared" si="3"/>
        <v>159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2435</v>
      </c>
      <c r="F28" s="91">
        <v>1445</v>
      </c>
      <c r="G28" s="91">
        <v>19</v>
      </c>
      <c r="H28" s="91">
        <v>1511</v>
      </c>
      <c r="I28" s="91">
        <v>1121</v>
      </c>
      <c r="J28" s="91">
        <v>924</v>
      </c>
      <c r="K28" s="91">
        <v>184</v>
      </c>
      <c r="L28" s="101">
        <f t="shared" si="3"/>
        <v>990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151</v>
      </c>
      <c r="F29" s="91">
        <v>141</v>
      </c>
      <c r="G29" s="91"/>
      <c r="H29" s="91">
        <v>142</v>
      </c>
      <c r="I29" s="91">
        <v>125</v>
      </c>
      <c r="J29" s="91">
        <v>9</v>
      </c>
      <c r="K29" s="91"/>
      <c r="L29" s="101">
        <f t="shared" si="3"/>
        <v>10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159</v>
      </c>
      <c r="F30" s="91">
        <v>126</v>
      </c>
      <c r="G30" s="91">
        <v>1</v>
      </c>
      <c r="H30" s="91">
        <v>133</v>
      </c>
      <c r="I30" s="91">
        <v>107</v>
      </c>
      <c r="J30" s="91">
        <v>26</v>
      </c>
      <c r="K30" s="91">
        <v>2</v>
      </c>
      <c r="L30" s="101">
        <f t="shared" si="3"/>
        <v>33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88</v>
      </c>
      <c r="F31" s="91">
        <v>66</v>
      </c>
      <c r="G31" s="91">
        <v>1</v>
      </c>
      <c r="H31" s="91">
        <v>53</v>
      </c>
      <c r="I31" s="91">
        <v>22</v>
      </c>
      <c r="J31" s="91">
        <v>35</v>
      </c>
      <c r="K31" s="91">
        <v>6</v>
      </c>
      <c r="L31" s="101">
        <f t="shared" si="3"/>
        <v>22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>
        <v>8</v>
      </c>
      <c r="F32" s="91">
        <v>5</v>
      </c>
      <c r="G32" s="91"/>
      <c r="H32" s="91">
        <v>2</v>
      </c>
      <c r="I32" s="91">
        <v>1</v>
      </c>
      <c r="J32" s="91">
        <v>6</v>
      </c>
      <c r="K32" s="91">
        <v>3</v>
      </c>
      <c r="L32" s="101">
        <f t="shared" si="3"/>
        <v>3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>
        <v>12</v>
      </c>
      <c r="F34" s="91">
        <v>10</v>
      </c>
      <c r="G34" s="91"/>
      <c r="H34" s="91">
        <v>10</v>
      </c>
      <c r="I34" s="91">
        <v>3</v>
      </c>
      <c r="J34" s="91">
        <v>2</v>
      </c>
      <c r="K34" s="91">
        <v>2</v>
      </c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100</v>
      </c>
      <c r="F35" s="91">
        <v>80</v>
      </c>
      <c r="G35" s="91"/>
      <c r="H35" s="91">
        <v>74</v>
      </c>
      <c r="I35" s="91">
        <v>26</v>
      </c>
      <c r="J35" s="91">
        <v>26</v>
      </c>
      <c r="K35" s="91">
        <v>7</v>
      </c>
      <c r="L35" s="101">
        <f t="shared" ref="L35:L43" si="4">E35-F35</f>
        <v>20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286</v>
      </c>
      <c r="F36" s="91">
        <v>248</v>
      </c>
      <c r="G36" s="91">
        <v>1</v>
      </c>
      <c r="H36" s="91">
        <v>238</v>
      </c>
      <c r="I36" s="91">
        <v>158</v>
      </c>
      <c r="J36" s="91">
        <v>48</v>
      </c>
      <c r="K36" s="91">
        <v>9</v>
      </c>
      <c r="L36" s="101">
        <f t="shared" si="4"/>
        <v>38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1</v>
      </c>
      <c r="F37" s="91"/>
      <c r="G37" s="91"/>
      <c r="H37" s="91">
        <v>1</v>
      </c>
      <c r="I37" s="91"/>
      <c r="J37" s="91"/>
      <c r="K37" s="91"/>
      <c r="L37" s="101">
        <f t="shared" si="4"/>
        <v>1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69</v>
      </c>
      <c r="F38" s="91">
        <v>64</v>
      </c>
      <c r="G38" s="91"/>
      <c r="H38" s="91">
        <v>64</v>
      </c>
      <c r="I38" s="91">
        <v>34</v>
      </c>
      <c r="J38" s="91">
        <v>5</v>
      </c>
      <c r="K38" s="91"/>
      <c r="L38" s="101">
        <f t="shared" si="4"/>
        <v>5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4568</v>
      </c>
      <c r="F40" s="91">
        <v>3344</v>
      </c>
      <c r="G40" s="91">
        <v>22</v>
      </c>
      <c r="H40" s="91">
        <v>3178</v>
      </c>
      <c r="I40" s="91">
        <v>1954</v>
      </c>
      <c r="J40" s="91">
        <v>1390</v>
      </c>
      <c r="K40" s="91">
        <v>222</v>
      </c>
      <c r="L40" s="101">
        <f t="shared" si="4"/>
        <v>1224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3154</v>
      </c>
      <c r="F41" s="91">
        <v>2810</v>
      </c>
      <c r="G41" s="91"/>
      <c r="H41" s="91">
        <v>2827</v>
      </c>
      <c r="I41" s="91" t="s">
        <v>172</v>
      </c>
      <c r="J41" s="91">
        <v>327</v>
      </c>
      <c r="K41" s="91"/>
      <c r="L41" s="101">
        <f t="shared" si="4"/>
        <v>344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38</v>
      </c>
      <c r="F42" s="91">
        <v>33</v>
      </c>
      <c r="G42" s="91"/>
      <c r="H42" s="91">
        <v>35</v>
      </c>
      <c r="I42" s="91" t="s">
        <v>172</v>
      </c>
      <c r="J42" s="91">
        <v>3</v>
      </c>
      <c r="K42" s="91"/>
      <c r="L42" s="101">
        <f t="shared" si="4"/>
        <v>5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>
        <v>13</v>
      </c>
      <c r="F43" s="91">
        <v>12</v>
      </c>
      <c r="G43" s="91"/>
      <c r="H43" s="91">
        <v>11</v>
      </c>
      <c r="I43" s="91">
        <v>5</v>
      </c>
      <c r="J43" s="91">
        <v>2</v>
      </c>
      <c r="K43" s="91">
        <v>1</v>
      </c>
      <c r="L43" s="101">
        <f t="shared" si="4"/>
        <v>1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>
        <v>1</v>
      </c>
      <c r="F44" s="91">
        <v>1</v>
      </c>
      <c r="G44" s="91"/>
      <c r="H44" s="91"/>
      <c r="I44" s="91"/>
      <c r="J44" s="91">
        <v>1</v>
      </c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3168</v>
      </c>
      <c r="F45" s="91">
        <f t="shared" ref="F45:K45" si="5">F41+F43+F44</f>
        <v>2823</v>
      </c>
      <c r="G45" s="91">
        <f t="shared" si="5"/>
        <v>0</v>
      </c>
      <c r="H45" s="91">
        <f t="shared" si="5"/>
        <v>2838</v>
      </c>
      <c r="I45" s="91">
        <f>I43+I44</f>
        <v>5</v>
      </c>
      <c r="J45" s="91">
        <f t="shared" si="5"/>
        <v>330</v>
      </c>
      <c r="K45" s="91">
        <f t="shared" si="5"/>
        <v>1</v>
      </c>
      <c r="L45" s="101">
        <f>E45-F45</f>
        <v>345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15337</v>
      </c>
      <c r="F46" s="91">
        <f t="shared" ref="F46:K46" si="6">F15+F24+F40+F45</f>
        <v>13158</v>
      </c>
      <c r="G46" s="91">
        <f t="shared" si="6"/>
        <v>44</v>
      </c>
      <c r="H46" s="91">
        <f t="shared" si="6"/>
        <v>12841</v>
      </c>
      <c r="I46" s="91">
        <f t="shared" si="6"/>
        <v>7371</v>
      </c>
      <c r="J46" s="91">
        <f t="shared" si="6"/>
        <v>2496</v>
      </c>
      <c r="K46" s="91">
        <f t="shared" si="6"/>
        <v>497</v>
      </c>
      <c r="L46" s="101">
        <f>E46-F46</f>
        <v>2179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Корольовський районний суд м. Житомира, 
Початок періоду: 01.01.2019, Кінець періоду: 31.12.2019&amp;L390EC399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29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28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449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>
        <v>9</v>
      </c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22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76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>
        <v>97</v>
      </c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>
        <v>129</v>
      </c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50</v>
      </c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>
        <v>69</v>
      </c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19</v>
      </c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131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/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3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11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89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3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187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50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32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>
        <v>10</v>
      </c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>
        <v>9</v>
      </c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11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>
        <v>5</v>
      </c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>
        <v>4</v>
      </c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>
        <v>1</v>
      </c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367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20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1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19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83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>
        <v>43</v>
      </c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>
        <v>39</v>
      </c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6" firstPageNumber="3" orientation="portrait" useFirstPageNumber="1" r:id="rId1"/>
  <headerFooter>
    <oddFooter>&amp;R&amp;P&amp;C&amp;CФорма № 1-мзс, Підрозділ: Корольовський районний суд м. Житомира, 
Початок періоду: 01.01.2019, Кінець періоду: 31.12.2019&amp;L390EC399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297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219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45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76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/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/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/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>
        <v>10</v>
      </c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/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10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1293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45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6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>
        <v>19</v>
      </c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>
        <v>1</v>
      </c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/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13</v>
      </c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284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>
        <v>37</v>
      </c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>
        <v>2</v>
      </c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44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>
        <v>9</v>
      </c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404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2746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1822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6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103719835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586934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5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5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566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153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16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14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6372</v>
      </c>
      <c r="F55" s="96">
        <v>165</v>
      </c>
      <c r="G55" s="96">
        <v>67</v>
      </c>
      <c r="H55" s="96">
        <v>14</v>
      </c>
      <c r="I55" s="96">
        <v>5</v>
      </c>
    </row>
    <row r="56" spans="1:9" ht="13.5" customHeight="1" x14ac:dyDescent="0.2">
      <c r="A56" s="273" t="s">
        <v>31</v>
      </c>
      <c r="B56" s="273"/>
      <c r="C56" s="273"/>
      <c r="D56" s="273"/>
      <c r="E56" s="96">
        <v>125</v>
      </c>
      <c r="F56" s="96">
        <v>55</v>
      </c>
      <c r="G56" s="96">
        <v>18</v>
      </c>
      <c r="H56" s="96">
        <v>4</v>
      </c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1876</v>
      </c>
      <c r="F57" s="96">
        <v>1045</v>
      </c>
      <c r="G57" s="96">
        <v>203</v>
      </c>
      <c r="H57" s="96">
        <v>34</v>
      </c>
      <c r="I57" s="96">
        <v>20</v>
      </c>
    </row>
    <row r="58" spans="1:9" ht="13.5" customHeight="1" x14ac:dyDescent="0.2">
      <c r="A58" s="193" t="s">
        <v>111</v>
      </c>
      <c r="B58" s="193"/>
      <c r="C58" s="193"/>
      <c r="D58" s="193"/>
      <c r="E58" s="96">
        <v>2685</v>
      </c>
      <c r="F58" s="96">
        <v>150</v>
      </c>
      <c r="G58" s="96">
        <v>3</v>
      </c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4106</v>
      </c>
      <c r="G62" s="118">
        <v>52463037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2252</v>
      </c>
      <c r="G63" s="119">
        <v>52379354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1854</v>
      </c>
      <c r="G64" s="119">
        <v>83683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804</v>
      </c>
      <c r="G65" s="120">
        <v>49215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>
        <v>1</v>
      </c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5" firstPageNumber="4" orientation="portrait" useFirstPageNumber="1" r:id="rId1"/>
  <headerFooter alignWithMargins="0">
    <oddFooter>&amp;R&amp;P&amp;C&amp;CФорма № 1-мзс, Підрозділ: Корольовський районний суд м. Житомира, 
Початок періоду: 01.01.2019, Кінець періоду: 31.12.2019&amp;L390EC399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19.911858974358974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35.768645357686452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32.773109243697476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15.971223021582734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0.30303030303030304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97.590819273445817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917.21428571428567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1095.5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53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17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135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131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43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/>
      <c r="D23" s="315"/>
    </row>
    <row r="24" spans="1:4" x14ac:dyDescent="0.2">
      <c r="A24" s="69" t="s">
        <v>103</v>
      </c>
      <c r="B24" s="88"/>
      <c r="C24" s="246"/>
      <c r="D24" s="246"/>
    </row>
    <row r="25" spans="1:4" x14ac:dyDescent="0.2">
      <c r="A25" s="68" t="s">
        <v>104</v>
      </c>
      <c r="B25" s="89"/>
      <c r="C25" s="246"/>
      <c r="D25" s="246"/>
    </row>
    <row r="26" spans="1:4" ht="15.75" customHeight="1" x14ac:dyDescent="0.2"/>
    <row r="27" spans="1:4" ht="12.75" customHeight="1" x14ac:dyDescent="0.2">
      <c r="C27" s="312" t="s">
        <v>208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Корольовський районний суд м. Житомира, 
Початок періоду: 01.01.2019, Кінець періоду: 31.12.2019&amp;L390EC399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2018-03-28T07:45:37Z</cp:lastPrinted>
  <dcterms:created xsi:type="dcterms:W3CDTF">2004-04-20T14:33:35Z</dcterms:created>
  <dcterms:modified xsi:type="dcterms:W3CDTF">2020-02-03T15:18:24Z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1-мзс_00296_4.2019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390EC399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